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Employees" sheetId="3" state="visible" r:id="rId3"/>
    <sheet xmlns:r="http://schemas.openxmlformats.org/officeDocument/2006/relationships" name="Site summary" sheetId="4" state="visible" r:id="rId4"/>
    <sheet xmlns:r="http://schemas.openxmlformats.org/officeDocument/2006/relationships" name="Department summary" sheetId="5" state="visible" r:id="rId5"/>
    <sheet xmlns:r="http://schemas.openxmlformats.org/officeDocument/2006/relationships" name="Monthly overview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color rgb="00FFFFFF"/>
    </font>
    <font>
      <b val="1"/>
    </font>
    <font>
      <b val="1"/>
      <color rgb="00C00000"/>
    </font>
    <font>
      <b val="1"/>
      <sz val="11"/>
    </font>
  </fonts>
  <fills count="6">
    <fill>
      <patternFill/>
    </fill>
    <fill>
      <patternFill patternType="gray125"/>
    </fill>
    <fill>
      <patternFill patternType="solid">
        <fgColor rgb="00FFF9C4"/>
      </patternFill>
    </fill>
    <fill>
      <patternFill patternType="solid">
        <fgColor rgb="00FFFFFF"/>
      </patternFill>
    </fill>
    <fill>
      <patternFill patternType="solid">
        <fgColor rgb="001F4E78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0" fillId="2" borderId="0" applyAlignment="1" pivotButton="0" quotePrefix="0" xfId="0">
      <alignment wrapText="1"/>
    </xf>
    <xf numFmtId="0" fontId="0" fillId="3" borderId="0" applyAlignment="1" pivotButton="0" quotePrefix="0" xfId="0">
      <alignment wrapText="1"/>
    </xf>
    <xf numFmtId="0" fontId="3" fillId="4" borderId="0" applyAlignment="1" pivotButton="0" quotePrefix="0" xfId="0">
      <alignment wrapText="1"/>
    </xf>
    <xf numFmtId="0" fontId="1" fillId="0" borderId="0" pivotButton="0" quotePrefix="0" xfId="0"/>
    <xf numFmtId="0" fontId="3" fillId="4" borderId="1" applyAlignment="1" pivotButton="0" quotePrefix="0" xfId="0">
      <alignment horizontal="center" vertical="center" wrapText="1"/>
    </xf>
    <xf numFmtId="0" fontId="0" fillId="2" borderId="0" pivotButton="0" quotePrefix="0" xfId="0"/>
    <xf numFmtId="4" fontId="0" fillId="3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0" fillId="2" borderId="1" pivotButton="0" quotePrefix="0" xfId="0"/>
    <xf numFmtId="3" fontId="0" fillId="2" borderId="1" pivotButton="0" quotePrefix="0" xfId="0"/>
    <xf numFmtId="3" fontId="0" fillId="3" borderId="1" pivotButton="0" quotePrefix="0" xfId="0"/>
    <xf numFmtId="4" fontId="0" fillId="3" borderId="1" pivotButton="0" quotePrefix="0" xfId="0"/>
    <xf numFmtId="164" fontId="0" fillId="3" borderId="1" pivotButton="0" quotePrefix="0" xfId="0"/>
    <xf numFmtId="0" fontId="4" fillId="5" borderId="1" pivotButton="0" quotePrefix="0" xfId="0"/>
    <xf numFmtId="3" fontId="4" fillId="3" borderId="1" pivotButton="0" quotePrefix="0" xfId="0"/>
    <xf numFmtId="164" fontId="4" fillId="3" borderId="1" pivotButton="0" quotePrefix="0" xfId="0"/>
    <xf numFmtId="0" fontId="0" fillId="0" borderId="1" pivotButton="0" quotePrefix="0" xfId="0"/>
    <xf numFmtId="49" fontId="0" fillId="3" borderId="1" pivotButton="0" quotePrefix="0" xfId="0"/>
    <xf numFmtId="0" fontId="0" fillId="3" borderId="1" pivotButton="0" quotePrefix="0" xfId="0"/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Calculated cost vs budgeted cost by site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'Monthly overview'!B15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overview'!$A$16:$A$17</f>
            </numRef>
          </cat>
          <val>
            <numRef>
              <f>'Monthly overview'!$B$16:$B$17</f>
            </numRef>
          </val>
        </ser>
        <ser>
          <idx val="1"/>
          <order val="1"/>
          <tx>
            <strRef>
              <f>'Monthly overview'!C15</f>
            </strRef>
          </tx>
          <spPr>
            <a:ln xmlns:a="http://schemas.openxmlformats.org/drawingml/2006/main">
              <a:prstDash val="solid"/>
            </a:ln>
          </spPr>
          <cat>
            <numRef>
              <f>'Monthly overview'!$A$16:$A$17</f>
            </numRef>
          </cat>
          <val>
            <numRef>
              <f>'Monthly overview'!$C$16:$C$17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Site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 (BDT)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3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5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Monthly Overtime Cost Report Template (Bangladesh)</t>
        </is>
      </c>
    </row>
    <row r="2">
      <c r="A2" s="24" t="inlineStr">
        <is>
          <t>This template gives an estimate. Check with your payroll or legal adviser before paying.</t>
        </is>
      </c>
    </row>
    <row r="3">
      <c r="A3" s="3" t="inlineStr">
        <is>
          <t>Purpose</t>
        </is>
      </c>
    </row>
    <row r="4">
      <c r="A4" s="2" t="inlineStr">
        <is>
          <t>This workbook turns overtime hours into a monthly cost report.</t>
        </is>
      </c>
    </row>
    <row r="5">
      <c r="A5" s="2" t="inlineStr">
        <is>
          <t>It shows hours, cost, budget and the gap by site and department.</t>
        </is>
      </c>
    </row>
    <row r="6">
      <c r="A6" s="2" t="inlineStr"/>
    </row>
    <row r="7">
      <c r="A7" s="3" t="inlineStr">
        <is>
          <t>How to use it in 5 steps</t>
        </is>
      </c>
    </row>
    <row r="8">
      <c r="A8" s="2" t="inlineStr">
        <is>
          <t>1. Open the Assumptions sheet. Check the divisor and the multiplier.</t>
        </is>
      </c>
    </row>
    <row r="9">
      <c r="A9" s="2" t="inlineStr">
        <is>
          <t>2. Open the Employees sheet. Replace the EXAMPLE rows with your own data.</t>
        </is>
      </c>
    </row>
    <row r="10">
      <c r="A10" s="2" t="inlineStr">
        <is>
          <t>3. Fill the yellow cells only. Add rows inside the table if needed.</t>
        </is>
      </c>
    </row>
    <row r="11">
      <c r="A11" s="2" t="inlineStr">
        <is>
          <t>4. Open Site summary and Department summary. Type your site and department names.</t>
        </is>
      </c>
    </row>
    <row r="12">
      <c r="A12" s="2" t="inlineStr">
        <is>
          <t>5. Open Monthly overview. Type the month and read the five numbers.</t>
        </is>
      </c>
    </row>
    <row r="13">
      <c r="A13" s="2" t="inlineStr"/>
    </row>
    <row r="14">
      <c r="A14" s="3" t="inlineStr">
        <is>
          <t>Colour key</t>
        </is>
      </c>
    </row>
    <row r="15">
      <c r="A15" s="4" t="inlineStr">
        <is>
          <t>Light yellow cell: you type here.</t>
        </is>
      </c>
    </row>
    <row r="16">
      <c r="A16" s="5" t="inlineStr">
        <is>
          <t>White cell: a formula. Do not type here.</t>
        </is>
      </c>
    </row>
    <row r="17">
      <c r="A17" s="6" t="inlineStr">
        <is>
          <t>Dark blue cell: a column heading.</t>
        </is>
      </c>
    </row>
    <row r="18">
      <c r="A18" s="2" t="inlineStr"/>
    </row>
    <row r="19">
      <c r="A19" s="3" t="inlineStr">
        <is>
          <t>Important notes</t>
        </is>
      </c>
    </row>
    <row r="20">
      <c r="A20" s="2" t="inlineStr">
        <is>
          <t>All example data are assumed numbers. They are not real company data.</t>
        </is>
      </c>
    </row>
    <row r="21">
      <c r="A21" s="2" t="inlineStr">
        <is>
          <t>Check wage components, rates and labour rules with your adviser.</t>
        </is>
      </c>
    </row>
    <row r="22">
      <c r="A22" s="2" t="inlineStr">
        <is>
          <t>Ask your payroll reviewer to check the result before you use it.</t>
        </is>
      </c>
    </row>
    <row r="23">
      <c r="A23" s="2" t="inlineStr">
        <is>
          <t>This file is not legal or payroll advice.</t>
        </is>
      </c>
    </row>
    <row r="24">
      <c r="A24" s="2" t="inlineStr">
        <is>
          <t>Piece-rate workers stay outside the formula in this file.</t>
        </is>
      </c>
    </row>
    <row r="25">
      <c r="A25" s="2" t="inlineStr">
        <is>
          <t>Ask your payroll or legal adviser how to treat unapproved hours.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52" customWidth="1" min="2" max="2"/>
    <col width="55" customWidth="1" min="3" max="3"/>
  </cols>
  <sheetData>
    <row r="1">
      <c r="A1" s="7" t="inlineStr">
        <is>
          <t>Assumptions</t>
        </is>
      </c>
    </row>
    <row r="2">
      <c r="A2" t="inlineStr">
        <is>
          <t>Rate = (basic + dearness allowance + ad hoc pay) / 208 x 2.</t>
        </is>
      </c>
    </row>
    <row r="3">
      <c r="A3" t="inlineStr">
        <is>
          <t>Change the yellow cells only if a sector rule differs.</t>
        </is>
      </c>
    </row>
    <row r="4" ht="45" customHeight="1">
      <c r="A4" s="8" t="inlineStr">
        <is>
          <t>Item</t>
        </is>
      </c>
      <c r="B4" s="8" t="inlineStr">
        <is>
          <t>Value</t>
        </is>
      </c>
      <c r="C4" s="8" t="inlineStr">
        <is>
          <t>Note</t>
        </is>
      </c>
    </row>
    <row r="5">
      <c r="A5" t="inlineStr">
        <is>
          <t>Divisor (hours per month)</t>
        </is>
      </c>
      <c r="B5" s="9" t="n">
        <v>208</v>
      </c>
      <c r="C5" t="inlineStr">
        <is>
          <t>Default 208.</t>
        </is>
      </c>
    </row>
    <row r="6">
      <c r="A6" t="inlineStr">
        <is>
          <t>Multiplier</t>
        </is>
      </c>
      <c r="B6" s="9" t="n">
        <v>2</v>
      </c>
      <c r="C6" t="inlineStr">
        <is>
          <t>Default 2 (double rate).</t>
        </is>
      </c>
    </row>
    <row r="7">
      <c r="A7" t="inlineStr">
        <is>
          <t>Formula, as a cell formula</t>
        </is>
      </c>
      <c r="B7" t="inlineStr">
        <is>
          <t>ROUND((Basic + DA + AdHoc) / B5 * B6, 2)</t>
        </is>
      </c>
      <c r="C7" t="inlineStr">
        <is>
          <t>Text only. The live formula is on the Employees sheet, column M.</t>
        </is>
      </c>
    </row>
    <row r="8">
      <c r="A8" t="inlineStr">
        <is>
          <t>Check: rate for a 10,000 wage base</t>
        </is>
      </c>
      <c r="B8" s="10">
        <f>IFERROR(ROUND(10000/B5*B6,2),0)</f>
        <v/>
      </c>
      <c r="C8" t="inlineStr">
        <is>
          <t>Shows 96.15 with the defaults.</t>
        </is>
      </c>
    </row>
    <row r="10">
      <c r="A10" s="11" t="inlineStr">
        <is>
          <t>Sources</t>
        </is>
      </c>
    </row>
    <row r="11">
      <c r="A11" t="inlineStr">
        <is>
          <t>Rate basis: Bangladesh Labour Act 2006, section 108.</t>
        </is>
      </c>
    </row>
    <row r="12">
      <c r="A12" t="inlineStr">
        <is>
          <t>Overtime is paid at twice the ordinary rate.</t>
        </is>
      </c>
    </row>
    <row r="13">
      <c r="A13" t="inlineStr">
        <is>
          <t>The rate uses basic wage, dearness allowance and ad hoc or interim pay.</t>
        </is>
      </c>
    </row>
    <row r="14">
      <c r="A14" t="inlineStr">
        <is>
          <t>Divisor 208: Labour Rules 2015, rule 102 (unofficial English translation).</t>
        </is>
      </c>
    </row>
    <row r="15">
      <c r="A15" t="inlineStr">
        <is>
          <t>https://cdn2.ogrlegal.com/files/labour/rules/Bangladesh-Labour-Rules-2015-English_Unofficial.pdf</t>
        </is>
      </c>
    </row>
    <row r="17">
      <c r="A17" s="11" t="inlineStr">
        <is>
          <t>Allowances that stay out of the rate</t>
        </is>
      </c>
    </row>
    <row r="18">
      <c r="A18" t="inlineStr">
        <is>
          <t>House rent, medical, conveyance and other allowances stay out of the rate.</t>
        </is>
      </c>
    </row>
    <row r="19">
      <c r="A19" t="inlineStr">
        <is>
          <t>Type them in the Other allowances column. They only feed the gross wage.</t>
        </is>
      </c>
    </row>
    <row r="21">
      <c r="A21" s="11" t="inlineStr">
        <is>
          <t>Limits</t>
        </is>
      </c>
    </row>
    <row r="22">
      <c r="A22" t="inlineStr">
        <is>
          <t>Piece-rate workers stay outside the formula.</t>
        </is>
      </c>
    </row>
    <row r="23">
      <c r="A23" t="inlineStr">
        <is>
          <t>Hours worked (recorded), hours approved and the gap are separate columns.</t>
        </is>
      </c>
    </row>
    <row r="24">
      <c r="A24" t="inlineStr">
        <is>
          <t>Ask your payroll or legal adviser how to treat unapproved hours.</t>
        </is>
      </c>
    </row>
    <row r="25">
      <c r="A25" t="inlineStr">
        <is>
          <t>This template gives an estimate. Check before paying.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16"/>
  <sheetViews>
    <sheetView workbookViewId="0">
      <pane xSplit="2" ySplit="4" topLeftCell="C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8" customWidth="1" min="3" max="3"/>
    <col width="14" customWidth="1" min="4" max="4"/>
    <col width="12" customWidth="1" min="5" max="5"/>
    <col width="14" customWidth="1" min="6" max="6"/>
    <col width="12" customWidth="1" min="7" max="7"/>
    <col width="18" customWidth="1" min="8" max="8"/>
    <col width="13" customWidth="1" min="9" max="9"/>
    <col width="13" customWidth="1" min="10" max="10"/>
    <col width="14" customWidth="1" min="11" max="11"/>
    <col width="14" customWidth="1" min="12" max="12"/>
    <col width="12" customWidth="1" min="13" max="13"/>
    <col width="18" customWidth="1" min="14" max="14"/>
    <col width="18" customWidth="1" min="15" max="15"/>
    <col width="16" customWidth="1" min="16" max="16"/>
    <col width="16" customWidth="1" min="17" max="17"/>
  </cols>
  <sheetData>
    <row r="1">
      <c r="A1" s="7" t="inlineStr">
        <is>
          <t>Employees: overtime input and cost</t>
        </is>
      </c>
    </row>
    <row r="2">
      <c r="A2" s="12" t="inlineStr">
        <is>
          <t>EXAMPLE data below are assumed numbers. Replace them with your own.</t>
        </is>
      </c>
    </row>
    <row r="3">
      <c r="A3" s="12" t="inlineStr">
        <is>
          <t>Only basic wage, dearness allowance and ad hoc pay go into the rate.</t>
        </is>
      </c>
    </row>
    <row r="4" ht="45" customHeight="1">
      <c r="A4" s="8" t="inlineStr">
        <is>
          <t>ID</t>
        </is>
      </c>
      <c r="B4" s="8" t="inlineStr">
        <is>
          <t>Name or group</t>
        </is>
      </c>
      <c r="C4" s="8" t="inlineStr">
        <is>
          <t>Site</t>
        </is>
      </c>
      <c r="D4" s="8" t="inlineStr">
        <is>
          <t>Department</t>
        </is>
      </c>
      <c r="E4" s="8" t="inlineStr">
        <is>
          <t>Basic wage</t>
        </is>
      </c>
      <c r="F4" s="8" t="inlineStr">
        <is>
          <t>Dearness allowance</t>
        </is>
      </c>
      <c r="G4" s="8" t="inlineStr">
        <is>
          <t>Ad hoc pay</t>
        </is>
      </c>
      <c r="H4" s="8" t="inlineStr">
        <is>
          <t>Other allowances (not in the rate)</t>
        </is>
      </c>
      <c r="I4" s="8" t="inlineStr">
        <is>
          <t>Approved OT hours</t>
        </is>
      </c>
      <c r="J4" s="8" t="inlineStr">
        <is>
          <t>Recorded OT hours</t>
        </is>
      </c>
      <c r="K4" s="8" t="inlineStr">
        <is>
          <t>Wage base (for the rate)</t>
        </is>
      </c>
      <c r="L4" s="8" t="inlineStr">
        <is>
          <t>Gross wage (for reference)</t>
        </is>
      </c>
      <c r="M4" s="8" t="inlineStr">
        <is>
          <t>Hourly OT rate</t>
        </is>
      </c>
      <c r="N4" s="8" t="inlineStr">
        <is>
          <t>Calculated cost (recorded x rate)</t>
        </is>
      </c>
      <c r="O4" s="8" t="inlineStr">
        <is>
          <t>Budgeted cost (approved x rate)</t>
        </is>
      </c>
      <c r="P4" s="8" t="inlineStr">
        <is>
          <t>Hours gap (recorded - approved)</t>
        </is>
      </c>
      <c r="Q4" s="8" t="inlineStr">
        <is>
          <t>Cost variance (calc - budget)</t>
        </is>
      </c>
    </row>
    <row r="5">
      <c r="A5" s="13" t="inlineStr">
        <is>
          <t>A-01</t>
        </is>
      </c>
      <c r="B5" s="13" t="inlineStr">
        <is>
          <t>EXAMPLE Sewing line 1</t>
        </is>
      </c>
      <c r="C5" s="13" t="inlineStr">
        <is>
          <t>Site A (garment)</t>
        </is>
      </c>
      <c r="D5" s="13" t="inlineStr">
        <is>
          <t>Sewing</t>
        </is>
      </c>
      <c r="E5" s="14" t="n">
        <v>6700</v>
      </c>
      <c r="F5" s="14" t="n">
        <v>0</v>
      </c>
      <c r="G5" s="14" t="n">
        <v>0</v>
      </c>
      <c r="H5" s="14" t="n">
        <v>5800</v>
      </c>
      <c r="I5" s="14" t="n">
        <v>4500</v>
      </c>
      <c r="J5" s="14" t="n">
        <v>5000</v>
      </c>
      <c r="K5" s="15">
        <f>E5+F5+G5</f>
        <v/>
      </c>
      <c r="L5" s="15">
        <f>E5+F5+G5+H5</f>
        <v/>
      </c>
      <c r="M5" s="16">
        <f>IFERROR(ROUND(K5/Assumptions!$B$5*Assumptions!$B$6,2),0)</f>
        <v/>
      </c>
      <c r="N5" s="15">
        <f>J5*M5</f>
        <v/>
      </c>
      <c r="O5" s="15">
        <f>I5*M5</f>
        <v/>
      </c>
      <c r="P5" s="15">
        <f>J5-I5</f>
        <v/>
      </c>
      <c r="Q5" s="15">
        <f>N5-O5</f>
        <v/>
      </c>
    </row>
    <row r="6">
      <c r="A6" s="13" t="inlineStr">
        <is>
          <t>A-02</t>
        </is>
      </c>
      <c r="B6" s="13" t="inlineStr">
        <is>
          <t>EXAMPLE Sewing line 2</t>
        </is>
      </c>
      <c r="C6" s="13" t="inlineStr">
        <is>
          <t>Site A (garment)</t>
        </is>
      </c>
      <c r="D6" s="13" t="inlineStr">
        <is>
          <t>Sewing</t>
        </is>
      </c>
      <c r="E6" s="14" t="n">
        <v>6700</v>
      </c>
      <c r="F6" s="14" t="n">
        <v>0</v>
      </c>
      <c r="G6" s="14" t="n">
        <v>0</v>
      </c>
      <c r="H6" s="14" t="n">
        <v>5800</v>
      </c>
      <c r="I6" s="14" t="n">
        <v>3800</v>
      </c>
      <c r="J6" s="14" t="n">
        <v>4200</v>
      </c>
      <c r="K6" s="15">
        <f>E6+F6+G6</f>
        <v/>
      </c>
      <c r="L6" s="15">
        <f>E6+F6+G6+H6</f>
        <v/>
      </c>
      <c r="M6" s="16">
        <f>IFERROR(ROUND(K6/Assumptions!$B$5*Assumptions!$B$6,2),0)</f>
        <v/>
      </c>
      <c r="N6" s="15">
        <f>J6*M6</f>
        <v/>
      </c>
      <c r="O6" s="15">
        <f>I6*M6</f>
        <v/>
      </c>
      <c r="P6" s="15">
        <f>J6-I6</f>
        <v/>
      </c>
      <c r="Q6" s="15">
        <f>N6-O6</f>
        <v/>
      </c>
    </row>
    <row r="7">
      <c r="A7" s="13" t="inlineStr">
        <is>
          <t>A-03</t>
        </is>
      </c>
      <c r="B7" s="13" t="inlineStr">
        <is>
          <t>EXAMPLE Sewing line 3</t>
        </is>
      </c>
      <c r="C7" s="13" t="inlineStr">
        <is>
          <t>Site A (garment)</t>
        </is>
      </c>
      <c r="D7" s="13" t="inlineStr">
        <is>
          <t>Sewing</t>
        </is>
      </c>
      <c r="E7" s="14" t="n">
        <v>6700</v>
      </c>
      <c r="F7" s="14" t="n">
        <v>0</v>
      </c>
      <c r="G7" s="14" t="n">
        <v>0</v>
      </c>
      <c r="H7" s="14" t="n">
        <v>5800</v>
      </c>
      <c r="I7" s="14" t="n">
        <v>3500</v>
      </c>
      <c r="J7" s="14" t="n">
        <v>3880</v>
      </c>
      <c r="K7" s="15">
        <f>E7+F7+G7</f>
        <v/>
      </c>
      <c r="L7" s="15">
        <f>E7+F7+G7+H7</f>
        <v/>
      </c>
      <c r="M7" s="16">
        <f>IFERROR(ROUND(K7/Assumptions!$B$5*Assumptions!$B$6,2),0)</f>
        <v/>
      </c>
      <c r="N7" s="15">
        <f>J7*M7</f>
        <v/>
      </c>
      <c r="O7" s="15">
        <f>I7*M7</f>
        <v/>
      </c>
      <c r="P7" s="15">
        <f>J7-I7</f>
        <v/>
      </c>
      <c r="Q7" s="15">
        <f>N7-O7</f>
        <v/>
      </c>
    </row>
    <row r="8">
      <c r="A8" s="13" t="inlineStr">
        <is>
          <t>A-04</t>
        </is>
      </c>
      <c r="B8" s="13" t="inlineStr">
        <is>
          <t>EXAMPLE Finishing group 1</t>
        </is>
      </c>
      <c r="C8" s="13" t="inlineStr">
        <is>
          <t>Site A (garment)</t>
        </is>
      </c>
      <c r="D8" s="13" t="inlineStr">
        <is>
          <t>Finishing</t>
        </is>
      </c>
      <c r="E8" s="14" t="n">
        <v>6700</v>
      </c>
      <c r="F8" s="14" t="n">
        <v>0</v>
      </c>
      <c r="G8" s="14" t="n">
        <v>0</v>
      </c>
      <c r="H8" s="14" t="n">
        <v>5800</v>
      </c>
      <c r="I8" s="14" t="n">
        <v>3300</v>
      </c>
      <c r="J8" s="14" t="n">
        <v>3600</v>
      </c>
      <c r="K8" s="15">
        <f>E8+F8+G8</f>
        <v/>
      </c>
      <c r="L8" s="15">
        <f>E8+F8+G8+H8</f>
        <v/>
      </c>
      <c r="M8" s="16">
        <f>IFERROR(ROUND(K8/Assumptions!$B$5*Assumptions!$B$6,2),0)</f>
        <v/>
      </c>
      <c r="N8" s="15">
        <f>J8*M8</f>
        <v/>
      </c>
      <c r="O8" s="15">
        <f>I8*M8</f>
        <v/>
      </c>
      <c r="P8" s="15">
        <f>J8-I8</f>
        <v/>
      </c>
      <c r="Q8" s="15">
        <f>N8-O8</f>
        <v/>
      </c>
    </row>
    <row r="9">
      <c r="A9" s="13" t="inlineStr">
        <is>
          <t>A-05</t>
        </is>
      </c>
      <c r="B9" s="13" t="inlineStr">
        <is>
          <t>EXAMPLE Finishing group 2</t>
        </is>
      </c>
      <c r="C9" s="13" t="inlineStr">
        <is>
          <t>Site A (garment)</t>
        </is>
      </c>
      <c r="D9" s="13" t="inlineStr">
        <is>
          <t>Finishing</t>
        </is>
      </c>
      <c r="E9" s="14" t="n">
        <v>6700</v>
      </c>
      <c r="F9" s="14" t="n">
        <v>0</v>
      </c>
      <c r="G9" s="14" t="n">
        <v>0</v>
      </c>
      <c r="H9" s="14" t="n">
        <v>5800</v>
      </c>
      <c r="I9" s="14" t="n">
        <v>3100</v>
      </c>
      <c r="J9" s="14" t="n">
        <v>3400</v>
      </c>
      <c r="K9" s="15">
        <f>E9+F9+G9</f>
        <v/>
      </c>
      <c r="L9" s="15">
        <f>E9+F9+G9+H9</f>
        <v/>
      </c>
      <c r="M9" s="16">
        <f>IFERROR(ROUND(K9/Assumptions!$B$5*Assumptions!$B$6,2),0)</f>
        <v/>
      </c>
      <c r="N9" s="15">
        <f>J9*M9</f>
        <v/>
      </c>
      <c r="O9" s="15">
        <f>I9*M9</f>
        <v/>
      </c>
      <c r="P9" s="15">
        <f>J9-I9</f>
        <v/>
      </c>
      <c r="Q9" s="15">
        <f>N9-O9</f>
        <v/>
      </c>
    </row>
    <row r="10">
      <c r="A10" s="13" t="inlineStr">
        <is>
          <t>A-06</t>
        </is>
      </c>
      <c r="B10" s="13" t="inlineStr">
        <is>
          <t>EXAMPLE Finishing group 3</t>
        </is>
      </c>
      <c r="C10" s="13" t="inlineStr">
        <is>
          <t>Site A (garment)</t>
        </is>
      </c>
      <c r="D10" s="13" t="inlineStr">
        <is>
          <t>Finishing</t>
        </is>
      </c>
      <c r="E10" s="14" t="n">
        <v>6700</v>
      </c>
      <c r="F10" s="14" t="n">
        <v>0</v>
      </c>
      <c r="G10" s="14" t="n">
        <v>0</v>
      </c>
      <c r="H10" s="14" t="n">
        <v>5800</v>
      </c>
      <c r="I10" s="14" t="n">
        <v>2600</v>
      </c>
      <c r="J10" s="14" t="n">
        <v>2800</v>
      </c>
      <c r="K10" s="15">
        <f>E10+F10+G10</f>
        <v/>
      </c>
      <c r="L10" s="15">
        <f>E10+F10+G10+H10</f>
        <v/>
      </c>
      <c r="M10" s="16">
        <f>IFERROR(ROUND(K10/Assumptions!$B$5*Assumptions!$B$6,2),0)</f>
        <v/>
      </c>
      <c r="N10" s="15">
        <f>J10*M10</f>
        <v/>
      </c>
      <c r="O10" s="15">
        <f>I10*M10</f>
        <v/>
      </c>
      <c r="P10" s="15">
        <f>J10-I10</f>
        <v/>
      </c>
      <c r="Q10" s="15">
        <f>N10-O10</f>
        <v/>
      </c>
    </row>
    <row r="11">
      <c r="A11" s="13" t="inlineStr">
        <is>
          <t>B-01</t>
        </is>
      </c>
      <c r="B11" s="13" t="inlineStr">
        <is>
          <t>EXAMPLE Packing team 1</t>
        </is>
      </c>
      <c r="C11" s="13" t="inlineStr">
        <is>
          <t>Site B (packing)</t>
        </is>
      </c>
      <c r="D11" s="13" t="inlineStr">
        <is>
          <t>Packing</t>
        </is>
      </c>
      <c r="E11" s="14" t="n">
        <v>9000</v>
      </c>
      <c r="F11" s="14" t="n">
        <v>0</v>
      </c>
      <c r="G11" s="14" t="n">
        <v>0</v>
      </c>
      <c r="H11" s="14" t="n">
        <v>6000</v>
      </c>
      <c r="I11" s="14" t="n">
        <v>1300</v>
      </c>
      <c r="J11" s="14" t="n">
        <v>1200</v>
      </c>
      <c r="K11" s="15">
        <f>E11+F11+G11</f>
        <v/>
      </c>
      <c r="L11" s="15">
        <f>E11+F11+G11+H11</f>
        <v/>
      </c>
      <c r="M11" s="16">
        <f>IFERROR(ROUND(K11/Assumptions!$B$5*Assumptions!$B$6,2),0)</f>
        <v/>
      </c>
      <c r="N11" s="15">
        <f>J11*M11</f>
        <v/>
      </c>
      <c r="O11" s="15">
        <f>I11*M11</f>
        <v/>
      </c>
      <c r="P11" s="15">
        <f>J11-I11</f>
        <v/>
      </c>
      <c r="Q11" s="15">
        <f>N11-O11</f>
        <v/>
      </c>
    </row>
    <row r="12">
      <c r="A12" s="13" t="inlineStr">
        <is>
          <t>B-02</t>
        </is>
      </c>
      <c r="B12" s="13" t="inlineStr">
        <is>
          <t>EXAMPLE Packing team 2</t>
        </is>
      </c>
      <c r="C12" s="13" t="inlineStr">
        <is>
          <t>Site B (packing)</t>
        </is>
      </c>
      <c r="D12" s="13" t="inlineStr">
        <is>
          <t>Packing</t>
        </is>
      </c>
      <c r="E12" s="14" t="n">
        <v>9000</v>
      </c>
      <c r="F12" s="14" t="n">
        <v>0</v>
      </c>
      <c r="G12" s="14" t="n">
        <v>0</v>
      </c>
      <c r="H12" s="14" t="n">
        <v>6000</v>
      </c>
      <c r="I12" s="14" t="n">
        <v>1100</v>
      </c>
      <c r="J12" s="14" t="n">
        <v>1000</v>
      </c>
      <c r="K12" s="15">
        <f>E12+F12+G12</f>
        <v/>
      </c>
      <c r="L12" s="15">
        <f>E12+F12+G12+H12</f>
        <v/>
      </c>
      <c r="M12" s="16">
        <f>IFERROR(ROUND(K12/Assumptions!$B$5*Assumptions!$B$6,2),0)</f>
        <v/>
      </c>
      <c r="N12" s="15">
        <f>J12*M12</f>
        <v/>
      </c>
      <c r="O12" s="15">
        <f>I12*M12</f>
        <v/>
      </c>
      <c r="P12" s="15">
        <f>J12-I12</f>
        <v/>
      </c>
      <c r="Q12" s="15">
        <f>N12-O12</f>
        <v/>
      </c>
    </row>
    <row r="13">
      <c r="A13" s="13" t="inlineStr">
        <is>
          <t>B-03</t>
        </is>
      </c>
      <c r="B13" s="13" t="inlineStr">
        <is>
          <t>EXAMPLE Packing team 3</t>
        </is>
      </c>
      <c r="C13" s="13" t="inlineStr">
        <is>
          <t>Site B (packing)</t>
        </is>
      </c>
      <c r="D13" s="13" t="inlineStr">
        <is>
          <t>Packing</t>
        </is>
      </c>
      <c r="E13" s="14" t="n">
        <v>9000</v>
      </c>
      <c r="F13" s="14" t="n">
        <v>0</v>
      </c>
      <c r="G13" s="14" t="n">
        <v>0</v>
      </c>
      <c r="H13" s="14" t="n">
        <v>6000</v>
      </c>
      <c r="I13" s="14" t="n">
        <v>950</v>
      </c>
      <c r="J13" s="14" t="n">
        <v>900</v>
      </c>
      <c r="K13" s="15">
        <f>E13+F13+G13</f>
        <v/>
      </c>
      <c r="L13" s="15">
        <f>E13+F13+G13+H13</f>
        <v/>
      </c>
      <c r="M13" s="16">
        <f>IFERROR(ROUND(K13/Assumptions!$B$5*Assumptions!$B$6,2),0)</f>
        <v/>
      </c>
      <c r="N13" s="15">
        <f>J13*M13</f>
        <v/>
      </c>
      <c r="O13" s="15">
        <f>I13*M13</f>
        <v/>
      </c>
      <c r="P13" s="15">
        <f>J13-I13</f>
        <v/>
      </c>
      <c r="Q13" s="15">
        <f>N13-O13</f>
        <v/>
      </c>
    </row>
    <row r="14">
      <c r="A14" s="13" t="inlineStr">
        <is>
          <t>B-04</t>
        </is>
      </c>
      <c r="B14" s="13" t="inlineStr">
        <is>
          <t>EXAMPLE Packing team 4</t>
        </is>
      </c>
      <c r="C14" s="13" t="inlineStr">
        <is>
          <t>Site B (packing)</t>
        </is>
      </c>
      <c r="D14" s="13" t="inlineStr">
        <is>
          <t>Packing</t>
        </is>
      </c>
      <c r="E14" s="14" t="n">
        <v>9000</v>
      </c>
      <c r="F14" s="14" t="n">
        <v>0</v>
      </c>
      <c r="G14" s="14" t="n">
        <v>0</v>
      </c>
      <c r="H14" s="14" t="n">
        <v>6000</v>
      </c>
      <c r="I14" s="14" t="n">
        <v>1000</v>
      </c>
      <c r="J14" s="14" t="n">
        <v>1000</v>
      </c>
      <c r="K14" s="15">
        <f>E14+F14+G14</f>
        <v/>
      </c>
      <c r="L14" s="15">
        <f>E14+F14+G14+H14</f>
        <v/>
      </c>
      <c r="M14" s="16">
        <f>IFERROR(ROUND(K14/Assumptions!$B$5*Assumptions!$B$6,2),0)</f>
        <v/>
      </c>
      <c r="N14" s="15">
        <f>J14*M14</f>
        <v/>
      </c>
      <c r="O14" s="15">
        <f>I14*M14</f>
        <v/>
      </c>
      <c r="P14" s="15">
        <f>J14-I14</f>
        <v/>
      </c>
      <c r="Q14" s="15">
        <f>N14-O14</f>
        <v/>
      </c>
    </row>
    <row r="15">
      <c r="A15" s="13" t="inlineStr">
        <is>
          <t>B-05</t>
        </is>
      </c>
      <c r="B15" s="13" t="inlineStr">
        <is>
          <t>EXAMPLE Finishing team 1</t>
        </is>
      </c>
      <c r="C15" s="13" t="inlineStr">
        <is>
          <t>Site B (packing)</t>
        </is>
      </c>
      <c r="D15" s="13" t="inlineStr">
        <is>
          <t>Finishing</t>
        </is>
      </c>
      <c r="E15" s="14" t="n">
        <v>9000</v>
      </c>
      <c r="F15" s="14" t="n">
        <v>0</v>
      </c>
      <c r="G15" s="14" t="n">
        <v>0</v>
      </c>
      <c r="H15" s="14" t="n">
        <v>6000</v>
      </c>
      <c r="I15" s="14" t="n">
        <v>850</v>
      </c>
      <c r="J15" s="14" t="n">
        <v>800</v>
      </c>
      <c r="K15" s="15">
        <f>E15+F15+G15</f>
        <v/>
      </c>
      <c r="L15" s="15">
        <f>E15+F15+G15+H15</f>
        <v/>
      </c>
      <c r="M15" s="16">
        <f>IFERROR(ROUND(K15/Assumptions!$B$5*Assumptions!$B$6,2),0)</f>
        <v/>
      </c>
      <c r="N15" s="15">
        <f>J15*M15</f>
        <v/>
      </c>
      <c r="O15" s="15">
        <f>I15*M15</f>
        <v/>
      </c>
      <c r="P15" s="15">
        <f>J15-I15</f>
        <v/>
      </c>
      <c r="Q15" s="15">
        <f>N15-O15</f>
        <v/>
      </c>
    </row>
    <row r="16">
      <c r="A16" s="13" t="inlineStr">
        <is>
          <t>B-06</t>
        </is>
      </c>
      <c r="B16" s="13" t="inlineStr">
        <is>
          <t>EXAMPLE Finishing team 2</t>
        </is>
      </c>
      <c r="C16" s="13" t="inlineStr">
        <is>
          <t>Site B (packing)</t>
        </is>
      </c>
      <c r="D16" s="13" t="inlineStr">
        <is>
          <t>Finishing</t>
        </is>
      </c>
      <c r="E16" s="14" t="n">
        <v>9000</v>
      </c>
      <c r="F16" s="14" t="n">
        <v>0</v>
      </c>
      <c r="G16" s="14" t="n">
        <v>0</v>
      </c>
      <c r="H16" s="14" t="n">
        <v>6000</v>
      </c>
      <c r="I16" s="14" t="n">
        <v>650</v>
      </c>
      <c r="J16" s="14" t="n">
        <v>700</v>
      </c>
      <c r="K16" s="15">
        <f>E16+F16+G16</f>
        <v/>
      </c>
      <c r="L16" s="15">
        <f>E16+F16+G16+H16</f>
        <v/>
      </c>
      <c r="M16" s="16">
        <f>IFERROR(ROUND(K16/Assumptions!$B$5*Assumptions!$B$6,2),0)</f>
        <v/>
      </c>
      <c r="N16" s="15">
        <f>J16*M16</f>
        <v/>
      </c>
      <c r="O16" s="15">
        <f>I16*M16</f>
        <v/>
      </c>
      <c r="P16" s="15">
        <f>J16-I16</f>
        <v/>
      </c>
      <c r="Q16" s="15">
        <f>N16-O16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2" customWidth="1" min="4" max="4"/>
    <col width="10" customWidth="1" min="5" max="5"/>
    <col width="16" customWidth="1" min="6" max="6"/>
    <col width="16" customWidth="1" min="7" max="7"/>
    <col width="14" customWidth="1" min="8" max="8"/>
    <col width="16" customWidth="1" min="9" max="9"/>
  </cols>
  <sheetData>
    <row r="1">
      <c r="A1" s="7" t="inlineStr">
        <is>
          <t>Site summary</t>
        </is>
      </c>
    </row>
    <row r="2">
      <c r="A2" t="inlineStr">
        <is>
          <t>Type Site names in the yellow cells. They must match the Employees sheet.</t>
        </is>
      </c>
    </row>
    <row r="5" ht="45" customHeight="1">
      <c r="A5" s="8" t="inlineStr">
        <is>
          <t>Site</t>
        </is>
      </c>
      <c r="B5" s="8" t="inlineStr">
        <is>
          <t>Recorded OT hours</t>
        </is>
      </c>
      <c r="C5" s="8" t="inlineStr">
        <is>
          <t>Approved OT hours</t>
        </is>
      </c>
      <c r="D5" s="8" t="inlineStr">
        <is>
          <t>Gap hours</t>
        </is>
      </c>
      <c r="E5" s="8" t="inlineStr">
        <is>
          <t>Gap %</t>
        </is>
      </c>
      <c r="F5" s="8" t="inlineStr">
        <is>
          <t>Calculated cost</t>
        </is>
      </c>
      <c r="G5" s="8" t="inlineStr">
        <is>
          <t>Budgeted cost</t>
        </is>
      </c>
      <c r="H5" s="8" t="inlineStr">
        <is>
          <t>Variance</t>
        </is>
      </c>
      <c r="I5" s="8" t="inlineStr">
        <is>
          <t>Status</t>
        </is>
      </c>
    </row>
    <row r="6">
      <c r="A6" s="13" t="inlineStr">
        <is>
          <t>Site A (garment)</t>
        </is>
      </c>
      <c r="B6" s="15">
        <f>SUMIFS(Employees!$J$5:$J$16,Employees!$C$5:$C$16,$A6)</f>
        <v/>
      </c>
      <c r="C6" s="15">
        <f>SUMIFS(Employees!$I$5:$I$16,Employees!$C$5:$C$16,$A6)</f>
        <v/>
      </c>
      <c r="D6" s="15">
        <f>B6-C6</f>
        <v/>
      </c>
      <c r="E6" s="17">
        <f>IFERROR(D6/C6,0)</f>
        <v/>
      </c>
      <c r="F6" s="15">
        <f>SUMIFS(Employees!$N$5:$N$16,Employees!$C$5:$C$16,$A6)</f>
        <v/>
      </c>
      <c r="G6" s="15">
        <f>SUMIFS(Employees!$O$5:$O$16,Employees!$C$5:$C$16,$A6)</f>
        <v/>
      </c>
      <c r="H6" s="15">
        <f>F6-G6</f>
        <v/>
      </c>
      <c r="I6" s="15">
        <f>IF(F6&gt;G6,"Over budget","Within budget")</f>
        <v/>
      </c>
    </row>
    <row r="7">
      <c r="A7" s="13" t="inlineStr">
        <is>
          <t>Site B (packing)</t>
        </is>
      </c>
      <c r="B7" s="15">
        <f>SUMIFS(Employees!$J$5:$J$16,Employees!$C$5:$C$16,$A7)</f>
        <v/>
      </c>
      <c r="C7" s="15">
        <f>SUMIFS(Employees!$I$5:$I$16,Employees!$C$5:$C$16,$A7)</f>
        <v/>
      </c>
      <c r="D7" s="15">
        <f>B7-C7</f>
        <v/>
      </c>
      <c r="E7" s="17">
        <f>IFERROR(D7/C7,0)</f>
        <v/>
      </c>
      <c r="F7" s="15">
        <f>SUMIFS(Employees!$N$5:$N$16,Employees!$C$5:$C$16,$A7)</f>
        <v/>
      </c>
      <c r="G7" s="15">
        <f>SUMIFS(Employees!$O$5:$O$16,Employees!$C$5:$C$16,$A7)</f>
        <v/>
      </c>
      <c r="H7" s="15">
        <f>F7-G7</f>
        <v/>
      </c>
      <c r="I7" s="15">
        <f>IF(F7&gt;G7,"Over budget","Within budget")</f>
        <v/>
      </c>
    </row>
    <row r="8">
      <c r="A8" s="18" t="inlineStr">
        <is>
          <t>Total</t>
        </is>
      </c>
      <c r="B8" s="19">
        <f>SUM(B6:B7)</f>
        <v/>
      </c>
      <c r="C8" s="19">
        <f>SUM(C6:C7)</f>
        <v/>
      </c>
      <c r="D8" s="19">
        <f>SUM(D6:D7)</f>
        <v/>
      </c>
      <c r="E8" s="20">
        <f>IFERROR(D8/C8,0)</f>
        <v/>
      </c>
      <c r="F8" s="19">
        <f>SUM(F6:F7)</f>
        <v/>
      </c>
      <c r="G8" s="19">
        <f>SUM(G6:G7)</f>
        <v/>
      </c>
      <c r="H8" s="19">
        <f>SUM(H6:H7)</f>
        <v/>
      </c>
      <c r="I8" s="19">
        <f>IF(F8&gt;G8,"Over budget","Within budget")</f>
        <v/>
      </c>
    </row>
  </sheetData>
  <conditionalFormatting sqref="I6:I8">
    <cfRule type="cellIs" priority="1" operator="equal" dxfId="0">
      <formula>"Over budget"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2" customWidth="1" min="4" max="4"/>
    <col width="10" customWidth="1" min="5" max="5"/>
    <col width="16" customWidth="1" min="6" max="6"/>
    <col width="16" customWidth="1" min="7" max="7"/>
    <col width="14" customWidth="1" min="8" max="8"/>
    <col width="16" customWidth="1" min="9" max="9"/>
  </cols>
  <sheetData>
    <row r="1">
      <c r="A1" s="7" t="inlineStr">
        <is>
          <t>Department summary</t>
        </is>
      </c>
    </row>
    <row r="2">
      <c r="A2" t="inlineStr">
        <is>
          <t>Type Department names in the yellow cells. They must match the Employees sheet.</t>
        </is>
      </c>
    </row>
    <row r="5" ht="45" customHeight="1">
      <c r="A5" s="8" t="inlineStr">
        <is>
          <t>Department</t>
        </is>
      </c>
      <c r="B5" s="8" t="inlineStr">
        <is>
          <t>Recorded OT hours</t>
        </is>
      </c>
      <c r="C5" s="8" t="inlineStr">
        <is>
          <t>Approved OT hours</t>
        </is>
      </c>
      <c r="D5" s="8" t="inlineStr">
        <is>
          <t>Gap hours</t>
        </is>
      </c>
      <c r="E5" s="8" t="inlineStr">
        <is>
          <t>Gap %</t>
        </is>
      </c>
      <c r="F5" s="8" t="inlineStr">
        <is>
          <t>Calculated cost</t>
        </is>
      </c>
      <c r="G5" s="8" t="inlineStr">
        <is>
          <t>Budgeted cost</t>
        </is>
      </c>
      <c r="H5" s="8" t="inlineStr">
        <is>
          <t>Variance</t>
        </is>
      </c>
      <c r="I5" s="8" t="inlineStr">
        <is>
          <t>Status</t>
        </is>
      </c>
    </row>
    <row r="6">
      <c r="A6" s="13" t="inlineStr">
        <is>
          <t>Sewing</t>
        </is>
      </c>
      <c r="B6" s="15">
        <f>SUMIFS(Employees!$J$5:$J$16,Employees!$D$5:$D$16,$A6)</f>
        <v/>
      </c>
      <c r="C6" s="15">
        <f>SUMIFS(Employees!$I$5:$I$16,Employees!$D$5:$D$16,$A6)</f>
        <v/>
      </c>
      <c r="D6" s="15">
        <f>B6-C6</f>
        <v/>
      </c>
      <c r="E6" s="17">
        <f>IFERROR(D6/C6,0)</f>
        <v/>
      </c>
      <c r="F6" s="15">
        <f>SUMIFS(Employees!$N$5:$N$16,Employees!$D$5:$D$16,$A6)</f>
        <v/>
      </c>
      <c r="G6" s="15">
        <f>SUMIFS(Employees!$O$5:$O$16,Employees!$D$5:$D$16,$A6)</f>
        <v/>
      </c>
      <c r="H6" s="15">
        <f>F6-G6</f>
        <v/>
      </c>
      <c r="I6" s="15">
        <f>IF(F6&gt;G6,"Over budget","Within budget")</f>
        <v/>
      </c>
    </row>
    <row r="7">
      <c r="A7" s="13" t="inlineStr">
        <is>
          <t>Finishing</t>
        </is>
      </c>
      <c r="B7" s="15">
        <f>SUMIFS(Employees!$J$5:$J$16,Employees!$D$5:$D$16,$A7)</f>
        <v/>
      </c>
      <c r="C7" s="15">
        <f>SUMIFS(Employees!$I$5:$I$16,Employees!$D$5:$D$16,$A7)</f>
        <v/>
      </c>
      <c r="D7" s="15">
        <f>B7-C7</f>
        <v/>
      </c>
      <c r="E7" s="17">
        <f>IFERROR(D7/C7,0)</f>
        <v/>
      </c>
      <c r="F7" s="15">
        <f>SUMIFS(Employees!$N$5:$N$16,Employees!$D$5:$D$16,$A7)</f>
        <v/>
      </c>
      <c r="G7" s="15">
        <f>SUMIFS(Employees!$O$5:$O$16,Employees!$D$5:$D$16,$A7)</f>
        <v/>
      </c>
      <c r="H7" s="15">
        <f>F7-G7</f>
        <v/>
      </c>
      <c r="I7" s="15">
        <f>IF(F7&gt;G7,"Over budget","Within budget")</f>
        <v/>
      </c>
    </row>
    <row r="8">
      <c r="A8" s="13" t="inlineStr">
        <is>
          <t>Packing</t>
        </is>
      </c>
      <c r="B8" s="15">
        <f>SUMIFS(Employees!$J$5:$J$16,Employees!$D$5:$D$16,$A8)</f>
        <v/>
      </c>
      <c r="C8" s="15">
        <f>SUMIFS(Employees!$I$5:$I$16,Employees!$D$5:$D$16,$A8)</f>
        <v/>
      </c>
      <c r="D8" s="15">
        <f>B8-C8</f>
        <v/>
      </c>
      <c r="E8" s="17">
        <f>IFERROR(D8/C8,0)</f>
        <v/>
      </c>
      <c r="F8" s="15">
        <f>SUMIFS(Employees!$N$5:$N$16,Employees!$D$5:$D$16,$A8)</f>
        <v/>
      </c>
      <c r="G8" s="15">
        <f>SUMIFS(Employees!$O$5:$O$16,Employees!$D$5:$D$16,$A8)</f>
        <v/>
      </c>
      <c r="H8" s="15">
        <f>F8-G8</f>
        <v/>
      </c>
      <c r="I8" s="15">
        <f>IF(F8&gt;G8,"Over budget","Within budget")</f>
        <v/>
      </c>
    </row>
    <row r="9">
      <c r="A9" s="18" t="inlineStr">
        <is>
          <t>Total</t>
        </is>
      </c>
      <c r="B9" s="19">
        <f>SUM(B6:B8)</f>
        <v/>
      </c>
      <c r="C9" s="19">
        <f>SUM(C6:C8)</f>
        <v/>
      </c>
      <c r="D9" s="19">
        <f>SUM(D6:D8)</f>
        <v/>
      </c>
      <c r="E9" s="20">
        <f>IFERROR(D9/C9,0)</f>
        <v/>
      </c>
      <c r="F9" s="19">
        <f>SUM(F6:F8)</f>
        <v/>
      </c>
      <c r="G9" s="19">
        <f>SUM(G6:G8)</f>
        <v/>
      </c>
      <c r="H9" s="19">
        <f>SUM(H6:H8)</f>
        <v/>
      </c>
      <c r="I9" s="19">
        <f>IF(F9&gt;G9,"Over budget","Within budget")</f>
        <v/>
      </c>
    </row>
  </sheetData>
  <conditionalFormatting sqref="I6:I9">
    <cfRule type="cellIs" priority="1" operator="equal" dxfId="0">
      <formula>"Over budget"</formula>
    </cfRule>
  </conditionalFormatting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6" customWidth="1" min="3" max="3"/>
    <col width="16" customWidth="1" min="4" max="4"/>
  </cols>
  <sheetData>
    <row r="1">
      <c r="A1" s="7">
        <f>"Overtime cost report: "&amp;B2</f>
        <v/>
      </c>
    </row>
    <row r="2">
      <c r="A2" s="11" t="inlineStr">
        <is>
          <t>Month (type here)</t>
        </is>
      </c>
      <c r="B2" s="9" t="inlineStr">
        <is>
          <t>October 2026 (EXAMPLE)</t>
        </is>
      </c>
    </row>
    <row r="4" ht="45" customHeight="1">
      <c r="A4" s="8" t="inlineStr">
        <is>
          <t>The five numbers</t>
        </is>
      </c>
      <c r="B4" s="8" t="inlineStr">
        <is>
          <t>Value</t>
        </is>
      </c>
      <c r="C4" s="8" t="inlineStr">
        <is>
          <t>How to read it</t>
        </is>
      </c>
    </row>
    <row r="5">
      <c r="A5" s="21" t="inlineStr">
        <is>
          <t>1. Total overtime hours (recorded)</t>
        </is>
      </c>
      <c r="B5" s="15">
        <f>'Site summary'!B8</f>
        <v/>
      </c>
      <c r="C5" s="21" t="inlineStr">
        <is>
          <t>All recorded hours this month.</t>
        </is>
      </c>
    </row>
    <row r="6">
      <c r="A6" s="21" t="inlineStr">
        <is>
          <t>2a. Approved hours</t>
        </is>
      </c>
      <c r="B6" s="15">
        <f>'Site summary'!C8</f>
        <v/>
      </c>
      <c r="C6" s="21" t="inlineStr">
        <is>
          <t>Hours you approved.</t>
        </is>
      </c>
    </row>
    <row r="7">
      <c r="A7" s="21" t="inlineStr">
        <is>
          <t>2b. Gap hours (recorded - approved)</t>
        </is>
      </c>
      <c r="B7" s="15">
        <f>'Site summary'!D8</f>
        <v/>
      </c>
      <c r="C7" s="21" t="inlineStr">
        <is>
          <t>Positive means more hours than approved.</t>
        </is>
      </c>
    </row>
    <row r="8">
      <c r="A8" s="21" t="inlineStr">
        <is>
          <t>2c. Gap %</t>
        </is>
      </c>
      <c r="B8" s="17">
        <f>'Site summary'!E8</f>
        <v/>
      </c>
      <c r="C8" s="21" t="inlineStr">
        <is>
          <t>Gap hours divided by approved hours.</t>
        </is>
      </c>
    </row>
    <row r="9">
      <c r="A9" s="21" t="inlineStr">
        <is>
          <t>3. Total overtime cost (calculated)</t>
        </is>
      </c>
      <c r="B9" s="15">
        <f>'Site summary'!F8</f>
        <v/>
      </c>
      <c r="C9" s="21" t="inlineStr">
        <is>
          <t>Recorded hours x hourly rate.</t>
        </is>
      </c>
    </row>
    <row r="10">
      <c r="A10" s="21" t="inlineStr">
        <is>
          <t>4. Budget variance (cost - budget)</t>
        </is>
      </c>
      <c r="B10" s="15">
        <f>'Site summary'!H8</f>
        <v/>
      </c>
      <c r="C10" s="21" t="inlineStr">
        <is>
          <t>Positive means over budget.</t>
        </is>
      </c>
    </row>
    <row r="11">
      <c r="A11" s="21" t="inlineStr">
        <is>
          <t>4b. Budgeted cost</t>
        </is>
      </c>
      <c r="B11" s="15">
        <f>'Site summary'!G8</f>
        <v/>
      </c>
      <c r="C11" s="21" t="inlineStr">
        <is>
          <t>Approved hours x hourly rate.</t>
        </is>
      </c>
    </row>
    <row r="12">
      <c r="A12" s="21" t="inlineStr">
        <is>
          <t>4c. Status</t>
        </is>
      </c>
      <c r="B12" s="22">
        <f>IF('Site summary'!H8&gt;0,"Over budget","Within budget")</f>
        <v/>
      </c>
      <c r="C12" s="21" t="inlineStr">
        <is>
          <t>Overall result.</t>
        </is>
      </c>
    </row>
    <row r="14">
      <c r="A14" s="11" t="inlineStr">
        <is>
          <t>5. Cost by site</t>
        </is>
      </c>
    </row>
    <row r="15" ht="45" customHeight="1">
      <c r="A15" s="8" t="inlineStr">
        <is>
          <t>Site</t>
        </is>
      </c>
      <c r="B15" s="8" t="inlineStr">
        <is>
          <t>Calculated cost</t>
        </is>
      </c>
      <c r="C15" s="8" t="inlineStr">
        <is>
          <t>Budgeted cost</t>
        </is>
      </c>
      <c r="D15" s="8" t="inlineStr">
        <is>
          <t>Variance</t>
        </is>
      </c>
    </row>
    <row r="16">
      <c r="A16" s="23">
        <f>'Site summary'!A6</f>
        <v/>
      </c>
      <c r="B16" s="15">
        <f>'Site summary'!F6</f>
        <v/>
      </c>
      <c r="C16" s="15">
        <f>'Site summary'!G6</f>
        <v/>
      </c>
      <c r="D16" s="15">
        <f>'Site summary'!H6</f>
        <v/>
      </c>
    </row>
    <row r="17">
      <c r="A17" s="23">
        <f>'Site summary'!A7</f>
        <v/>
      </c>
      <c r="B17" s="15">
        <f>'Site summary'!F7</f>
        <v/>
      </c>
      <c r="C17" s="15">
        <f>'Site summary'!G7</f>
        <v/>
      </c>
      <c r="D17" s="15">
        <f>'Site summary'!H7</f>
        <v/>
      </c>
    </row>
    <row r="19">
      <c r="A19" s="11" t="inlineStr">
        <is>
          <t>Cost by department</t>
        </is>
      </c>
    </row>
    <row r="20" ht="45" customHeight="1">
      <c r="A20" s="8" t="inlineStr">
        <is>
          <t>Department</t>
        </is>
      </c>
      <c r="B20" s="8" t="inlineStr">
        <is>
          <t>Calculated cost</t>
        </is>
      </c>
      <c r="C20" s="8" t="inlineStr">
        <is>
          <t>Budgeted cost</t>
        </is>
      </c>
      <c r="D20" s="8" t="inlineStr">
        <is>
          <t>Variance</t>
        </is>
      </c>
    </row>
    <row r="21">
      <c r="A21" s="23">
        <f>'Department summary'!A6</f>
        <v/>
      </c>
      <c r="B21" s="15">
        <f>'Department summary'!F6</f>
        <v/>
      </c>
      <c r="C21" s="15">
        <f>'Department summary'!G6</f>
        <v/>
      </c>
      <c r="D21" s="15">
        <f>'Department summary'!H6</f>
        <v/>
      </c>
    </row>
    <row r="22">
      <c r="A22" s="23">
        <f>'Department summary'!A7</f>
        <v/>
      </c>
      <c r="B22" s="15">
        <f>'Department summary'!F7</f>
        <v/>
      </c>
      <c r="C22" s="15">
        <f>'Department summary'!G7</f>
        <v/>
      </c>
      <c r="D22" s="15">
        <f>'Department summary'!H7</f>
        <v/>
      </c>
    </row>
    <row r="23">
      <c r="A23" s="23">
        <f>'Department summary'!A8</f>
        <v/>
      </c>
      <c r="B23" s="15">
        <f>'Department summary'!F8</f>
        <v/>
      </c>
      <c r="C23" s="15">
        <f>'Department summary'!G8</f>
        <v/>
      </c>
      <c r="D23" s="15">
        <f>'Department summary'!H8</f>
        <v/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2026-10-25T10:34:18Z</dcterms:created>
  <dcterms:modified xmlns:dcterms="http://purl.org/dc/terms/" xmlns:xsi="http://www.w3.org/2001/XMLSchema-instance" xsi:type="dcterms:W3CDTF">2026-10-25T15:07:33Z</dcterms:modified>
</cp:coreProperties>
</file>